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60" yWindow="560" windowWidth="24840" windowHeight="1554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<sst xmlns="http://schemas.openxmlformats.org/spreadsheetml/2006/main" count="77" uniqueCount="35">
  <si>
    <t>Bee Feeding Sugar Syrup Chart</t>
  </si>
  <si>
    <t>The weight of water in common measurements</t>
  </si>
  <si>
    <t>1 pint</t>
  </si>
  <si>
    <t>1 quart</t>
  </si>
  <si>
    <t>1 gallon</t>
  </si>
  <si>
    <t>Pounds</t>
  </si>
  <si>
    <t>Kilograms</t>
  </si>
  <si>
    <t>Volume</t>
  </si>
  <si>
    <t>Weight</t>
  </si>
  <si>
    <t>U.S. Liquid</t>
  </si>
  <si>
    <t>The Weight of Water</t>
  </si>
  <si>
    <t>Metric(ml)</t>
  </si>
  <si>
    <t>1:1 Mixture Ratios</t>
  </si>
  <si>
    <t>Sugar By Weight</t>
  </si>
  <si>
    <t>Water By Volume</t>
  </si>
  <si>
    <t>pints</t>
  </si>
  <si>
    <t>quarts</t>
  </si>
  <si>
    <t>gallons</t>
  </si>
  <si>
    <t>milliliters</t>
  </si>
  <si>
    <t>liters</t>
  </si>
  <si>
    <t>Enter Your Own Pound Weight of Sugar for a 1:1 mix Ratio</t>
  </si>
  <si>
    <t>Enter Your Own Kilogram Weight of Sugar for a 1:1 mix Ratio</t>
  </si>
  <si>
    <t>2:1 Mixture Ratios</t>
  </si>
  <si>
    <t>Yellow</t>
  </si>
  <si>
    <t>Notes:</t>
  </si>
  <si>
    <t>•</t>
  </si>
  <si>
    <t>Richard Stewart</t>
  </si>
  <si>
    <t>Carriage House Farm</t>
  </si>
  <si>
    <t>rstewart@zoomtown.com</t>
  </si>
  <si>
    <t>ALL numbers are rounded to the nearest hundreths.</t>
  </si>
  <si>
    <t>The author of this form makes no claims as to its accuracy.</t>
  </si>
  <si>
    <t>Permission is granted to for non-proft distribution of this sheet by the author.</t>
  </si>
  <si>
    <t>fields are for entering your own data (not functional in PDF format).</t>
  </si>
  <si>
    <t>Enter Your Own Pound Weight of Sugar for a 2:1 mix Ratio</t>
  </si>
  <si>
    <t>Enter Your Own Kilogram Weight of Sugar for a 2:1 mix 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</si>
</sst>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2" fontId="0" fillId="33" borderId="0" xfId="0" applyNumberForma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2" fontId="0" fillId="33" borderId="16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4" fillId="0" borderId="0" xfId="53" applyAlignment="1" applyProtection="1">
      <alignment/>
      <protection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tewart@zoomtown.com" TargetMode="External" /><Relationship Id="rId2" Type="http://schemas.openxmlformats.org/officeDocument/2006/relationships/hyperlink" Target="http://www.carriagehousefarmllc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tabSelected="1" workbookViewId="0" topLeftCell="A13">
      <selection activeCell="H52" sqref="H52"/>
    </sheetView>
  </sheetViews>
  <sheetFormatPr defaultColWidth="11.00390625" defaultRowHeight="12.75"/>
  <cols>
    <col min="1" max="1" width="1.25" style="0" customWidth="1"/>
    <col min="3" max="4" width="11.00390625" style="0" bestFit="1" customWidth="1"/>
    <col min="7" max="7" width="11.00390625" style="0" bestFit="1" customWidth="1"/>
    <col min="8" max="8" width="11.00390625" style="0" customWidth="1"/>
  </cols>
  <sheetData>
    <row r="1" ht="15.75">
      <c r="B1" s="63" t="s">
        <v>0</v>
      </c>
    </row>
    <row r="3" spans="2:8" ht="12.75">
      <c r="B3" s="2"/>
      <c r="C3" s="2"/>
      <c r="D3" s="2"/>
      <c r="E3" s="2"/>
      <c r="F3" s="2"/>
      <c r="G3" s="2"/>
      <c r="H3" s="2"/>
    </row>
    <row r="4" ht="12.75">
      <c r="B4" t="s">
        <v>1</v>
      </c>
    </row>
    <row r="6" spans="2:8" ht="12.75">
      <c r="B6" s="10"/>
      <c r="C6" s="11"/>
      <c r="D6" s="11"/>
      <c r="E6" s="22" t="s">
        <v>10</v>
      </c>
      <c r="F6" s="11"/>
      <c r="G6" s="11"/>
      <c r="H6" s="12"/>
    </row>
    <row r="7" spans="2:8" ht="12.75">
      <c r="B7" s="5"/>
      <c r="C7" s="13" t="s">
        <v>7</v>
      </c>
      <c r="D7" s="13"/>
      <c r="E7" s="6"/>
      <c r="F7" s="13"/>
      <c r="G7" s="13" t="s">
        <v>8</v>
      </c>
      <c r="H7" s="7"/>
    </row>
    <row r="8" spans="2:8" ht="12.75">
      <c r="B8" s="20" t="s">
        <v>9</v>
      </c>
      <c r="C8" s="11"/>
      <c r="D8" s="21" t="s">
        <v>11</v>
      </c>
      <c r="E8" s="11"/>
      <c r="F8" s="22" t="s">
        <v>5</v>
      </c>
      <c r="G8" s="11"/>
      <c r="H8" s="23" t="s">
        <v>6</v>
      </c>
    </row>
    <row r="9" spans="2:8" ht="12.75">
      <c r="B9" s="24" t="s">
        <v>2</v>
      </c>
      <c r="C9" s="18"/>
      <c r="D9" s="31">
        <v>473.176475</v>
      </c>
      <c r="E9" s="25"/>
      <c r="F9" s="19">
        <v>1.04</v>
      </c>
      <c r="G9" s="18"/>
      <c r="H9" s="32">
        <f>F9*0.45359237</f>
        <v>0.4717360648</v>
      </c>
    </row>
    <row r="10" spans="2:8" ht="12.75">
      <c r="B10" s="14" t="s">
        <v>3</v>
      </c>
      <c r="C10" s="4"/>
      <c r="D10" s="34">
        <v>946.35295</v>
      </c>
      <c r="E10" s="4"/>
      <c r="F10" s="8">
        <v>2.08</v>
      </c>
      <c r="G10" s="4"/>
      <c r="H10" s="35">
        <f>F10*0.45359237</f>
        <v>0.9434721296</v>
      </c>
    </row>
    <row r="11" spans="2:8" ht="12.75">
      <c r="B11" s="15" t="s">
        <v>4</v>
      </c>
      <c r="C11" s="16"/>
      <c r="D11" s="33">
        <v>3785.4118</v>
      </c>
      <c r="E11" s="26"/>
      <c r="F11" s="17">
        <v>8.33</v>
      </c>
      <c r="G11" s="16"/>
      <c r="H11" s="36">
        <f>F11*0.45359237</f>
        <v>3.7784244421000004</v>
      </c>
    </row>
    <row r="13" spans="2:8" ht="12.75">
      <c r="B13" s="11"/>
      <c r="C13" s="11"/>
      <c r="D13" s="11"/>
      <c r="E13" s="11"/>
      <c r="F13" s="11"/>
      <c r="G13" s="11"/>
      <c r="H13" s="11"/>
    </row>
    <row r="14" spans="2:8" ht="12.75">
      <c r="B14" s="1"/>
      <c r="C14" s="2"/>
      <c r="D14" s="2"/>
      <c r="E14" s="9" t="s">
        <v>12</v>
      </c>
      <c r="F14" s="2"/>
      <c r="G14" s="2"/>
      <c r="H14" s="3"/>
    </row>
    <row r="15" spans="2:8" ht="12.75">
      <c r="B15" s="1" t="s">
        <v>13</v>
      </c>
      <c r="C15" s="3"/>
      <c r="D15" s="10" t="s">
        <v>14</v>
      </c>
      <c r="E15" s="11"/>
      <c r="F15" s="11"/>
      <c r="G15" s="11"/>
      <c r="H15" s="12"/>
    </row>
    <row r="16" spans="2:8" ht="12.75">
      <c r="B16" s="10" t="s">
        <v>5</v>
      </c>
      <c r="C16" s="28" t="s">
        <v>6</v>
      </c>
      <c r="D16" s="11" t="s">
        <v>15</v>
      </c>
      <c r="E16" s="11" t="s">
        <v>16</v>
      </c>
      <c r="F16" s="11" t="s">
        <v>17</v>
      </c>
      <c r="G16" s="29" t="s">
        <v>18</v>
      </c>
      <c r="H16" s="28" t="s">
        <v>19</v>
      </c>
    </row>
    <row r="17" spans="2:8" ht="12.75">
      <c r="B17" s="42">
        <v>1</v>
      </c>
      <c r="C17" s="45">
        <f aca="true" t="shared" si="0" ref="C17:C24">B17*0.45359237</f>
        <v>0.45359237</v>
      </c>
      <c r="D17" s="43">
        <f aca="true" t="shared" si="1" ref="D17:D24">B17/1.04</f>
        <v>0.9615384615384615</v>
      </c>
      <c r="E17" s="43">
        <f aca="true" t="shared" si="2" ref="E17:E24">B17/2.08</f>
        <v>0.4807692307692307</v>
      </c>
      <c r="F17" s="43">
        <f aca="true" t="shared" si="3" ref="F17:F24">B17/8.33</f>
        <v>0.12004801920768307</v>
      </c>
      <c r="G17" s="44">
        <f aca="true" t="shared" si="4" ref="G17:G24">F17*3785.4118</f>
        <v>454.4311884753901</v>
      </c>
      <c r="H17" s="45">
        <f aca="true" t="shared" si="5" ref="H17:H24">G17/1000</f>
        <v>0.4544311884753901</v>
      </c>
    </row>
    <row r="18" spans="2:8" ht="12.75">
      <c r="B18" s="37">
        <v>2</v>
      </c>
      <c r="C18" s="40">
        <f t="shared" si="0"/>
        <v>0.90718474</v>
      </c>
      <c r="D18" s="38">
        <f t="shared" si="1"/>
        <v>1.923076923076923</v>
      </c>
      <c r="E18" s="38">
        <f t="shared" si="2"/>
        <v>0.9615384615384615</v>
      </c>
      <c r="F18" s="38">
        <f t="shared" si="3"/>
        <v>0.24009603841536614</v>
      </c>
      <c r="G18" s="39">
        <f t="shared" si="4"/>
        <v>908.8623769507802</v>
      </c>
      <c r="H18" s="40">
        <f t="shared" si="5"/>
        <v>0.9088623769507802</v>
      </c>
    </row>
    <row r="19" spans="2:8" ht="12.75">
      <c r="B19" s="27">
        <v>4</v>
      </c>
      <c r="C19" s="32">
        <f t="shared" si="0"/>
        <v>1.81436948</v>
      </c>
      <c r="D19" s="30">
        <f t="shared" si="1"/>
        <v>3.846153846153846</v>
      </c>
      <c r="E19" s="30">
        <f t="shared" si="2"/>
        <v>1.923076923076923</v>
      </c>
      <c r="F19" s="30">
        <f t="shared" si="3"/>
        <v>0.4801920768307323</v>
      </c>
      <c r="G19" s="31">
        <f t="shared" si="4"/>
        <v>1817.7247539015605</v>
      </c>
      <c r="H19" s="32">
        <f t="shared" si="5"/>
        <v>1.8177247539015604</v>
      </c>
    </row>
    <row r="20" spans="2:8" ht="12.75">
      <c r="B20" s="37">
        <v>5</v>
      </c>
      <c r="C20" s="40">
        <f t="shared" si="0"/>
        <v>2.2679618500000003</v>
      </c>
      <c r="D20" s="38">
        <f t="shared" si="1"/>
        <v>4.8076923076923075</v>
      </c>
      <c r="E20" s="38">
        <f t="shared" si="2"/>
        <v>2.4038461538461537</v>
      </c>
      <c r="F20" s="38">
        <f t="shared" si="3"/>
        <v>0.6002400960384153</v>
      </c>
      <c r="G20" s="39">
        <f t="shared" si="4"/>
        <v>2272.1559423769504</v>
      </c>
      <c r="H20" s="40">
        <f t="shared" si="5"/>
        <v>2.2721559423769504</v>
      </c>
    </row>
    <row r="21" spans="2:8" ht="12.75">
      <c r="B21" s="27">
        <v>10</v>
      </c>
      <c r="C21" s="32">
        <f t="shared" si="0"/>
        <v>4.535923700000001</v>
      </c>
      <c r="D21" s="30">
        <f t="shared" si="1"/>
        <v>9.615384615384615</v>
      </c>
      <c r="E21" s="30">
        <f t="shared" si="2"/>
        <v>4.8076923076923075</v>
      </c>
      <c r="F21" s="30">
        <f t="shared" si="3"/>
        <v>1.2004801920768307</v>
      </c>
      <c r="G21" s="31">
        <f t="shared" si="4"/>
        <v>4544.311884753901</v>
      </c>
      <c r="H21" s="32">
        <f t="shared" si="5"/>
        <v>4.544311884753901</v>
      </c>
    </row>
    <row r="22" spans="2:8" ht="12.75">
      <c r="B22" s="37">
        <v>25</v>
      </c>
      <c r="C22" s="40">
        <f t="shared" si="0"/>
        <v>11.33980925</v>
      </c>
      <c r="D22" s="38">
        <f t="shared" si="1"/>
        <v>24.038461538461537</v>
      </c>
      <c r="E22" s="38">
        <f t="shared" si="2"/>
        <v>12.019230769230768</v>
      </c>
      <c r="F22" s="38">
        <f t="shared" si="3"/>
        <v>3.0012004801920766</v>
      </c>
      <c r="G22" s="39">
        <f t="shared" si="4"/>
        <v>11360.779711884752</v>
      </c>
      <c r="H22" s="40">
        <f t="shared" si="5"/>
        <v>11.360779711884753</v>
      </c>
    </row>
    <row r="23" spans="2:8" ht="12.75">
      <c r="B23" s="27">
        <v>50</v>
      </c>
      <c r="C23" s="32">
        <f t="shared" si="0"/>
        <v>22.6796185</v>
      </c>
      <c r="D23" s="30">
        <f t="shared" si="1"/>
        <v>48.07692307692307</v>
      </c>
      <c r="E23" s="30">
        <f t="shared" si="2"/>
        <v>24.038461538461537</v>
      </c>
      <c r="F23" s="30">
        <f t="shared" si="3"/>
        <v>6.002400960384153</v>
      </c>
      <c r="G23" s="31">
        <f t="shared" si="4"/>
        <v>22721.559423769504</v>
      </c>
      <c r="H23" s="32">
        <f t="shared" si="5"/>
        <v>22.721559423769506</v>
      </c>
    </row>
    <row r="24" spans="2:8" ht="12.75">
      <c r="B24" s="41">
        <v>100</v>
      </c>
      <c r="C24" s="48">
        <f t="shared" si="0"/>
        <v>45.359237</v>
      </c>
      <c r="D24" s="46">
        <f t="shared" si="1"/>
        <v>96.15384615384615</v>
      </c>
      <c r="E24" s="46">
        <f t="shared" si="2"/>
        <v>48.07692307692307</v>
      </c>
      <c r="F24" s="46">
        <f t="shared" si="3"/>
        <v>12.004801920768307</v>
      </c>
      <c r="G24" s="47">
        <f t="shared" si="4"/>
        <v>45443.11884753901</v>
      </c>
      <c r="H24" s="48">
        <f t="shared" si="5"/>
        <v>45.44311884753901</v>
      </c>
    </row>
    <row r="26" spans="2:8" ht="12.75">
      <c r="B26" s="1" t="s">
        <v>20</v>
      </c>
      <c r="C26" s="2"/>
      <c r="D26" s="2"/>
      <c r="E26" s="2"/>
      <c r="F26" s="2"/>
      <c r="G26" s="2"/>
      <c r="H26" s="3"/>
    </row>
    <row r="27" spans="2:8" ht="12.75">
      <c r="B27" s="49" t="s">
        <v>5</v>
      </c>
      <c r="C27" s="28" t="s">
        <v>6</v>
      </c>
      <c r="D27" s="11" t="s">
        <v>15</v>
      </c>
      <c r="E27" s="11" t="s">
        <v>16</v>
      </c>
      <c r="F27" s="11" t="s">
        <v>17</v>
      </c>
      <c r="G27" s="29" t="s">
        <v>18</v>
      </c>
      <c r="H27" s="28" t="s">
        <v>19</v>
      </c>
    </row>
    <row r="28" spans="2:8" ht="12.75">
      <c r="B28" s="58">
        <v>22</v>
      </c>
      <c r="C28" s="50">
        <f>B28*0.45359237</f>
        <v>9.979032140000001</v>
      </c>
      <c r="D28" s="51">
        <f>B28/1.04</f>
        <v>21.153846153846153</v>
      </c>
      <c r="E28" s="51">
        <f>B28/2.08</f>
        <v>10.576923076923077</v>
      </c>
      <c r="F28" s="51">
        <f>B28/8.33</f>
        <v>2.6410564225690276</v>
      </c>
      <c r="G28" s="52">
        <f>F28*3785.4118</f>
        <v>9997.486146458583</v>
      </c>
      <c r="H28" s="53">
        <f>G28/1000</f>
        <v>9.997486146458582</v>
      </c>
    </row>
    <row r="30" spans="2:8" ht="12.75">
      <c r="B30" s="1" t="s">
        <v>21</v>
      </c>
      <c r="C30" s="2"/>
      <c r="D30" s="2"/>
      <c r="E30" s="2"/>
      <c r="F30" s="2"/>
      <c r="G30" s="2"/>
      <c r="H30" s="3"/>
    </row>
    <row r="31" spans="2:8" ht="12.75">
      <c r="B31" s="57" t="s">
        <v>5</v>
      </c>
      <c r="C31" s="54" t="s">
        <v>6</v>
      </c>
      <c r="D31" s="29" t="s">
        <v>15</v>
      </c>
      <c r="E31" s="11" t="s">
        <v>16</v>
      </c>
      <c r="F31" s="29" t="s">
        <v>17</v>
      </c>
      <c r="G31" s="55" t="s">
        <v>18</v>
      </c>
      <c r="H31" s="56" t="s">
        <v>19</v>
      </c>
    </row>
    <row r="32" spans="2:8" ht="12.75">
      <c r="B32" s="62">
        <f>C32*2.20462262</f>
        <v>20.94391489</v>
      </c>
      <c r="C32" s="59">
        <v>9.5</v>
      </c>
      <c r="D32" s="52">
        <f>B32/1.04</f>
        <v>20.138379701923075</v>
      </c>
      <c r="E32" s="52">
        <f>B32/2.08</f>
        <v>10.069189850961537</v>
      </c>
      <c r="F32" s="52">
        <f>B32/8.33</f>
        <v>2.5142754969987995</v>
      </c>
      <c r="G32" s="60">
        <f>F32*3785.4118</f>
        <v>9517.568134790119</v>
      </c>
      <c r="H32" s="61">
        <f>G32/1000</f>
        <v>9.51756813479012</v>
      </c>
    </row>
    <row r="34" spans="2:8" ht="12.75">
      <c r="B34" s="11"/>
      <c r="C34" s="11"/>
      <c r="D34" s="11"/>
      <c r="E34" s="11"/>
      <c r="F34" s="11"/>
      <c r="G34" s="11"/>
      <c r="H34" s="11"/>
    </row>
    <row r="35" spans="2:8" ht="12.75">
      <c r="B35" s="1"/>
      <c r="C35" s="2"/>
      <c r="D35" s="2"/>
      <c r="E35" s="9" t="s">
        <v>22</v>
      </c>
      <c r="F35" s="2"/>
      <c r="G35" s="2"/>
      <c r="H35" s="3"/>
    </row>
    <row r="36" spans="2:8" ht="12.75">
      <c r="B36" s="1" t="s">
        <v>13</v>
      </c>
      <c r="C36" s="3"/>
      <c r="D36" s="10" t="s">
        <v>14</v>
      </c>
      <c r="E36" s="11"/>
      <c r="F36" s="11"/>
      <c r="G36" s="11"/>
      <c r="H36" s="12"/>
    </row>
    <row r="37" spans="2:8" ht="12.75">
      <c r="B37" s="10" t="s">
        <v>5</v>
      </c>
      <c r="C37" s="28" t="s">
        <v>6</v>
      </c>
      <c r="D37" s="11" t="s">
        <v>15</v>
      </c>
      <c r="E37" s="11" t="s">
        <v>16</v>
      </c>
      <c r="F37" s="11" t="s">
        <v>17</v>
      </c>
      <c r="G37" s="29" t="s">
        <v>18</v>
      </c>
      <c r="H37" s="28" t="s">
        <v>19</v>
      </c>
    </row>
    <row r="38" spans="2:8" ht="12.75">
      <c r="B38" s="42">
        <v>1</v>
      </c>
      <c r="C38" s="44">
        <f aca="true" t="shared" si="6" ref="C38:C45">B38*0.45359237</f>
        <v>0.45359237</v>
      </c>
      <c r="D38" s="66">
        <f aca="true" t="shared" si="7" ref="D38:D45">B38/1.04/2</f>
        <v>0.4807692307692307</v>
      </c>
      <c r="E38" s="43">
        <f aca="true" t="shared" si="8" ref="E38:E45">B38/2.08/2</f>
        <v>0.24038461538461536</v>
      </c>
      <c r="F38" s="43">
        <f aca="true" t="shared" si="9" ref="F38:F45">B38/8.33/2</f>
        <v>0.060024009603841535</v>
      </c>
      <c r="G38" s="44">
        <f aca="true" t="shared" si="10" ref="G38:G45">F38*3785.4118</f>
        <v>227.21559423769506</v>
      </c>
      <c r="H38" s="45">
        <f aca="true" t="shared" si="11" ref="H38:H45">G38/1000</f>
        <v>0.22721559423769505</v>
      </c>
    </row>
    <row r="39" spans="2:8" ht="12.75">
      <c r="B39" s="37">
        <v>2</v>
      </c>
      <c r="C39" s="39">
        <f t="shared" si="6"/>
        <v>0.90718474</v>
      </c>
      <c r="D39" s="67">
        <f t="shared" si="7"/>
        <v>0.9615384615384615</v>
      </c>
      <c r="E39" s="38">
        <f t="shared" si="8"/>
        <v>0.4807692307692307</v>
      </c>
      <c r="F39" s="38">
        <f t="shared" si="9"/>
        <v>0.12004801920768307</v>
      </c>
      <c r="G39" s="39">
        <f t="shared" si="10"/>
        <v>454.4311884753901</v>
      </c>
      <c r="H39" s="40">
        <f t="shared" si="11"/>
        <v>0.4544311884753901</v>
      </c>
    </row>
    <row r="40" spans="2:8" ht="12.75">
      <c r="B40" s="27">
        <v>4</v>
      </c>
      <c r="C40" s="31">
        <f t="shared" si="6"/>
        <v>1.81436948</v>
      </c>
      <c r="D40" s="68">
        <f t="shared" si="7"/>
        <v>1.923076923076923</v>
      </c>
      <c r="E40" s="30">
        <f t="shared" si="8"/>
        <v>0.9615384615384615</v>
      </c>
      <c r="F40" s="30">
        <f t="shared" si="9"/>
        <v>0.24009603841536614</v>
      </c>
      <c r="G40" s="31">
        <f t="shared" si="10"/>
        <v>908.8623769507802</v>
      </c>
      <c r="H40" s="32">
        <f t="shared" si="11"/>
        <v>0.9088623769507802</v>
      </c>
    </row>
    <row r="41" spans="2:8" ht="12.75">
      <c r="B41" s="37">
        <v>5</v>
      </c>
      <c r="C41" s="39">
        <f t="shared" si="6"/>
        <v>2.2679618500000003</v>
      </c>
      <c r="D41" s="67">
        <f t="shared" si="7"/>
        <v>2.4038461538461537</v>
      </c>
      <c r="E41" s="38">
        <f t="shared" si="8"/>
        <v>1.2019230769230769</v>
      </c>
      <c r="F41" s="38">
        <f t="shared" si="9"/>
        <v>0.30012004801920766</v>
      </c>
      <c r="G41" s="39">
        <f t="shared" si="10"/>
        <v>1136.0779711884752</v>
      </c>
      <c r="H41" s="40">
        <f t="shared" si="11"/>
        <v>1.1360779711884752</v>
      </c>
    </row>
    <row r="42" spans="2:8" ht="12.75">
      <c r="B42" s="27">
        <v>10</v>
      </c>
      <c r="C42" s="31">
        <f t="shared" si="6"/>
        <v>4.535923700000001</v>
      </c>
      <c r="D42" s="68">
        <f t="shared" si="7"/>
        <v>4.8076923076923075</v>
      </c>
      <c r="E42" s="30">
        <f t="shared" si="8"/>
        <v>2.4038461538461537</v>
      </c>
      <c r="F42" s="30">
        <f t="shared" si="9"/>
        <v>0.6002400960384153</v>
      </c>
      <c r="G42" s="31">
        <f t="shared" si="10"/>
        <v>2272.1559423769504</v>
      </c>
      <c r="H42" s="32">
        <f t="shared" si="11"/>
        <v>2.2721559423769504</v>
      </c>
    </row>
    <row r="43" spans="2:8" ht="12.75">
      <c r="B43" s="37">
        <v>25</v>
      </c>
      <c r="C43" s="39">
        <f t="shared" si="6"/>
        <v>11.33980925</v>
      </c>
      <c r="D43" s="67">
        <f t="shared" si="7"/>
        <v>12.019230769230768</v>
      </c>
      <c r="E43" s="38">
        <f t="shared" si="8"/>
        <v>6.009615384615384</v>
      </c>
      <c r="F43" s="38">
        <f t="shared" si="9"/>
        <v>1.5006002400960383</v>
      </c>
      <c r="G43" s="39">
        <f t="shared" si="10"/>
        <v>5680.389855942376</v>
      </c>
      <c r="H43" s="40">
        <f t="shared" si="11"/>
        <v>5.680389855942376</v>
      </c>
    </row>
    <row r="44" spans="2:8" ht="12.75">
      <c r="B44" s="27">
        <v>50</v>
      </c>
      <c r="C44" s="31">
        <f t="shared" si="6"/>
        <v>22.6796185</v>
      </c>
      <c r="D44" s="68">
        <f t="shared" si="7"/>
        <v>24.038461538461537</v>
      </c>
      <c r="E44" s="30">
        <f t="shared" si="8"/>
        <v>12.019230769230768</v>
      </c>
      <c r="F44" s="30">
        <f t="shared" si="9"/>
        <v>3.0012004801920766</v>
      </c>
      <c r="G44" s="31">
        <f t="shared" si="10"/>
        <v>11360.779711884752</v>
      </c>
      <c r="H44" s="32">
        <f t="shared" si="11"/>
        <v>11.360779711884753</v>
      </c>
    </row>
    <row r="45" spans="2:8" ht="12.75">
      <c r="B45" s="41">
        <v>100</v>
      </c>
      <c r="C45" s="47">
        <f t="shared" si="6"/>
        <v>45.359237</v>
      </c>
      <c r="D45" s="69">
        <f t="shared" si="7"/>
        <v>48.07692307692307</v>
      </c>
      <c r="E45" s="46">
        <f t="shared" si="8"/>
        <v>24.038461538461537</v>
      </c>
      <c r="F45" s="46">
        <f t="shared" si="9"/>
        <v>6.002400960384153</v>
      </c>
      <c r="G45" s="47">
        <f t="shared" si="10"/>
        <v>22721.559423769504</v>
      </c>
      <c r="H45" s="48">
        <f t="shared" si="11"/>
        <v>22.721559423769506</v>
      </c>
    </row>
    <row r="46" ht="12.75">
      <c r="E46" s="64"/>
    </row>
    <row r="47" spans="2:8" ht="12.75">
      <c r="B47" s="1" t="s">
        <v>33</v>
      </c>
      <c r="C47" s="2"/>
      <c r="D47" s="2"/>
      <c r="E47" s="2"/>
      <c r="F47" s="2"/>
      <c r="G47" s="2"/>
      <c r="H47" s="3"/>
    </row>
    <row r="48" spans="2:8" ht="12.75">
      <c r="B48" s="49" t="s">
        <v>5</v>
      </c>
      <c r="C48" s="28" t="s">
        <v>6</v>
      </c>
      <c r="D48" s="11" t="s">
        <v>15</v>
      </c>
      <c r="E48" s="11" t="s">
        <v>16</v>
      </c>
      <c r="F48" s="11" t="s">
        <v>17</v>
      </c>
      <c r="G48" s="29" t="s">
        <v>18</v>
      </c>
      <c r="H48" s="28" t="s">
        <v>19</v>
      </c>
    </row>
    <row r="49" spans="2:8" ht="12.75">
      <c r="B49" s="58">
        <v>11</v>
      </c>
      <c r="C49" s="53">
        <f>B49*0.45359237</f>
        <v>4.9895160700000005</v>
      </c>
      <c r="D49" s="65">
        <f>B49/1.04/2</f>
        <v>5.288461538461538</v>
      </c>
      <c r="E49" s="51">
        <f>B49/2.08/2</f>
        <v>2.644230769230769</v>
      </c>
      <c r="F49" s="51">
        <f>B49/8.33/2</f>
        <v>0.6602641056422569</v>
      </c>
      <c r="G49" s="52">
        <f>F49*3785.4118</f>
        <v>2499.3715366146457</v>
      </c>
      <c r="H49" s="53">
        <f>G49/1000</f>
        <v>2.4993715366146456</v>
      </c>
    </row>
    <row r="51" spans="2:8" ht="12.75">
      <c r="B51" s="1" t="s">
        <v>34</v>
      </c>
      <c r="C51" s="2"/>
      <c r="D51" s="2"/>
      <c r="E51" s="2"/>
      <c r="F51" s="2"/>
      <c r="G51" s="2"/>
      <c r="H51" s="3"/>
    </row>
    <row r="52" spans="2:8" ht="12.75">
      <c r="B52" s="57" t="s">
        <v>5</v>
      </c>
      <c r="C52" s="54" t="s">
        <v>6</v>
      </c>
      <c r="D52" s="29" t="s">
        <v>15</v>
      </c>
      <c r="E52" s="11" t="s">
        <v>16</v>
      </c>
      <c r="F52" s="29" t="s">
        <v>17</v>
      </c>
      <c r="G52" s="55" t="s">
        <v>18</v>
      </c>
      <c r="H52" s="56" t="s">
        <v>19</v>
      </c>
    </row>
    <row r="53" spans="2:8" ht="12.75">
      <c r="B53" s="62">
        <f>C53*2.20462262</f>
        <v>29.76240537</v>
      </c>
      <c r="C53" s="59">
        <v>13.5</v>
      </c>
      <c r="D53" s="65">
        <f>B53/1.04/2</f>
        <v>14.308848735576923</v>
      </c>
      <c r="E53" s="51">
        <f>B53/2.08/2</f>
        <v>7.154424367788462</v>
      </c>
      <c r="F53" s="51">
        <f>B53/8.33/2</f>
        <v>1.7864589057623048</v>
      </c>
      <c r="G53" s="60">
        <f>F53*3785.4118</f>
        <v>6762.482622087717</v>
      </c>
      <c r="H53" s="61">
        <f>G53/1000</f>
        <v>6.762482622087717</v>
      </c>
    </row>
    <row r="55" ht="12.75">
      <c r="B55" t="s">
        <v>24</v>
      </c>
    </row>
    <row r="56" spans="2:4" ht="12.75">
      <c r="B56" s="72" t="s">
        <v>25</v>
      </c>
      <c r="C56" s="70" t="s">
        <v>23</v>
      </c>
      <c r="D56" t="s">
        <v>32</v>
      </c>
    </row>
    <row r="57" spans="2:3" ht="12.75">
      <c r="B57" s="72" t="s">
        <v>25</v>
      </c>
      <c r="C57" t="s">
        <v>29</v>
      </c>
    </row>
    <row r="58" spans="2:3" ht="12.75">
      <c r="B58" s="72" t="s">
        <v>25</v>
      </c>
      <c r="C58" t="s">
        <v>30</v>
      </c>
    </row>
    <row r="59" spans="2:3" ht="12.75">
      <c r="B59" s="72" t="s">
        <v>25</v>
      </c>
      <c r="C59" t="s">
        <v>31</v>
      </c>
    </row>
    <row r="61" ht="12.75">
      <c r="F61" t="s">
        <v>26</v>
      </c>
    </row>
    <row r="62" ht="12.75">
      <c r="F62" s="71" t="s">
        <v>27</v>
      </c>
    </row>
    <row r="63" ht="12.75">
      <c r="F63" s="71" t="s">
        <v>28</v>
      </c>
    </row>
  </sheetData>
  <sheetProtection/>
  <hyperlinks>
    <hyperlink ref="F63" r:id="rId1" display="rstewart@zoomtown.com"/>
    <hyperlink ref="F62" r:id="rId2" display="Carriage House Farm"/>
  </hyperlinks>
  <printOptions/>
  <pageMargins left="0.75" right="0.75" top="1" bottom="1" header="0.5" footer="0.5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 Eby</dc:creator>
  <cp:keywords/>
  <dc:description/>
  <cp:lastModifiedBy>Richard Stewart</cp:lastModifiedBy>
  <cp:lastPrinted>2007-12-01T14:31:03Z</cp:lastPrinted>
  <dcterms:created xsi:type="dcterms:W3CDTF">2007-12-01T12:59:34Z</dcterms:created>
  <dcterms:modified xsi:type="dcterms:W3CDTF">2014-04-23T00:34:31Z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